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ThisWorkbook" hidePivotFieldList="1" autoCompressPictures="0"/>
  <workbookProtection workbookPassword="CF50" lockStructure="1" lockWindows="1"/>
  <bookViews>
    <workbookView xWindow="720" yWindow="620" windowWidth="22560" windowHeight="13020" tabRatio="500" activeTab="1"/>
  </bookViews>
  <sheets>
    <sheet name="Yhteenv(päiv. uudel. käyn jälk)" sheetId="8" r:id="rId1"/>
    <sheet name="Bond" sheetId="1" r:id="rId2"/>
  </sheets>
  <calcPr calcId="140000" concurrentCalc="0"/>
  <pivotCaches>
    <pivotCache cacheId="35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" i="8" l="1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7" i="8"/>
  <c r="AB8" i="8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5" i="1"/>
  <c r="AF5" i="1"/>
  <c r="AE6" i="1"/>
  <c r="AF6" i="1"/>
  <c r="AE3" i="1"/>
  <c r="AF3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4" i="1"/>
  <c r="AF4" i="1"/>
  <c r="AF2" i="1"/>
  <c r="AE2" i="1"/>
</calcChain>
</file>

<file path=xl/sharedStrings.xml><?xml version="1.0" encoding="utf-8"?>
<sst xmlns="http://schemas.openxmlformats.org/spreadsheetml/2006/main" count="147" uniqueCount="110">
  <si>
    <t>Purjenumero</t>
  </si>
  <si>
    <t>Sukupuoli</t>
  </si>
  <si>
    <t>Luokka</t>
  </si>
  <si>
    <t>Total</t>
  </si>
  <si>
    <t>Netto (5 parasta)</t>
  </si>
  <si>
    <t>Ranking</t>
  </si>
  <si>
    <t>19.4.</t>
  </si>
  <si>
    <t>26.4.</t>
  </si>
  <si>
    <t>3.5.</t>
  </si>
  <si>
    <t>10.5.</t>
  </si>
  <si>
    <t>17.5.</t>
  </si>
  <si>
    <t>24.5.</t>
  </si>
  <si>
    <t>31.5.</t>
  </si>
  <si>
    <t>7.6.</t>
  </si>
  <si>
    <t>14.6.</t>
  </si>
  <si>
    <t>21.6.</t>
  </si>
  <si>
    <t>28.6.</t>
  </si>
  <si>
    <t>5.7.</t>
  </si>
  <si>
    <t>12.7.</t>
  </si>
  <si>
    <t>19.7.</t>
  </si>
  <si>
    <t>26.7.</t>
  </si>
  <si>
    <t>2.8.</t>
  </si>
  <si>
    <t>9.8.</t>
  </si>
  <si>
    <t>16.8.</t>
  </si>
  <si>
    <t>23.8.</t>
  </si>
  <si>
    <t>30.8.</t>
  </si>
  <si>
    <t>6.9.</t>
  </si>
  <si>
    <t>13.9.</t>
  </si>
  <si>
    <t>20.9.</t>
  </si>
  <si>
    <t>27.9.</t>
  </si>
  <si>
    <t>Riviotsikot</t>
  </si>
  <si>
    <t>(tyhjä)</t>
  </si>
  <si>
    <t>Kaikki yhteensä</t>
  </si>
  <si>
    <t>Arvot</t>
  </si>
  <si>
    <t>Summa / Total</t>
  </si>
  <si>
    <t>Summa / Netto (5 parasta)</t>
  </si>
  <si>
    <t>Summa / 3.5.</t>
  </si>
  <si>
    <t>Summa / 10.5.</t>
  </si>
  <si>
    <t>Summa / 17.5.</t>
  </si>
  <si>
    <t>Summa / 24.5.</t>
  </si>
  <si>
    <t>Summa / 31.5.</t>
  </si>
  <si>
    <t>Summa / 7.6.</t>
  </si>
  <si>
    <t>Summa / 14.6.</t>
  </si>
  <si>
    <t>Summa / 21.6.</t>
  </si>
  <si>
    <t>Summa / 28.6.</t>
  </si>
  <si>
    <t>Summa / 5.7.</t>
  </si>
  <si>
    <t>Summa / 12.7.</t>
  </si>
  <si>
    <t>Summa / 19.7.</t>
  </si>
  <si>
    <t>Summa / 26.7.</t>
  </si>
  <si>
    <t>Summa / 2.8.</t>
  </si>
  <si>
    <t>Summa / 9.8.</t>
  </si>
  <si>
    <t>Summa / 16.8.</t>
  </si>
  <si>
    <t>Summa / 23.8.</t>
  </si>
  <si>
    <t>Summa / 30.8.</t>
  </si>
  <si>
    <t>Summa / 6.9.</t>
  </si>
  <si>
    <t>Summa / 13.9.</t>
  </si>
  <si>
    <t>Summa / 20.9.</t>
  </si>
  <si>
    <t>Summa / 27.9.</t>
  </si>
  <si>
    <t>Nimi</t>
  </si>
  <si>
    <t>Nimi + purjenumero</t>
  </si>
  <si>
    <t xml:space="preserve"> </t>
  </si>
  <si>
    <t>Osallistumiskerrat</t>
  </si>
  <si>
    <t>Summa / 19.4.</t>
  </si>
  <si>
    <t>Summa / 26.4.</t>
  </si>
  <si>
    <t>Mikael</t>
  </si>
  <si>
    <t>Jenna</t>
  </si>
  <si>
    <t>M</t>
  </si>
  <si>
    <t>N</t>
  </si>
  <si>
    <t>Emilia</t>
  </si>
  <si>
    <t>Amelie</t>
  </si>
  <si>
    <t>Sofia</t>
  </si>
  <si>
    <t>Tatu</t>
  </si>
  <si>
    <t>Saara</t>
  </si>
  <si>
    <t>Nea</t>
  </si>
  <si>
    <t>Laura</t>
  </si>
  <si>
    <t>FIN-860</t>
  </si>
  <si>
    <t>FIN-841</t>
  </si>
  <si>
    <t>FIN-832</t>
  </si>
  <si>
    <t>FIN-894</t>
  </si>
  <si>
    <t>FIN-999</t>
  </si>
  <si>
    <t>FIN-424</t>
  </si>
  <si>
    <t>FIN-1065</t>
  </si>
  <si>
    <t>FIN-1666</t>
  </si>
  <si>
    <t>FIN-591</t>
  </si>
  <si>
    <t>Opti Kadet</t>
  </si>
  <si>
    <t>Opti Ranking</t>
  </si>
  <si>
    <t>E-jolla</t>
  </si>
  <si>
    <t>Nea FIN-860</t>
  </si>
  <si>
    <t>Laura FIN-841</t>
  </si>
  <si>
    <t>Saara FIN-832</t>
  </si>
  <si>
    <t>Mikael FIN-1666</t>
  </si>
  <si>
    <t>Jenna FIN-1065</t>
  </si>
  <si>
    <t>Emilia FIN-591</t>
  </si>
  <si>
    <t>Amelie FIN-424</t>
  </si>
  <si>
    <t>Sofia FIN-999</t>
  </si>
  <si>
    <t>Tatu FIN-894</t>
  </si>
  <si>
    <t>Teemu</t>
  </si>
  <si>
    <t xml:space="preserve">Teemu </t>
  </si>
  <si>
    <t>Arttu</t>
  </si>
  <si>
    <t>Venla</t>
  </si>
  <si>
    <t>FIN-374</t>
  </si>
  <si>
    <t>FIN-1105</t>
  </si>
  <si>
    <t>Arttu FIN-1105</t>
  </si>
  <si>
    <t>Venla FIN-374</t>
  </si>
  <si>
    <t>Joonas</t>
  </si>
  <si>
    <t>Fin-1</t>
  </si>
  <si>
    <t>FIN-698</t>
  </si>
  <si>
    <t>Casper</t>
  </si>
  <si>
    <t>Fin-591</t>
  </si>
  <si>
    <t>Isac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</si>
</sst>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6"/>
      <name val="Calibri"/>
      <scheme val="minor"/>
    </font>
    <font>
      <sz val="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2" borderId="8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164" fontId="2" fillId="2" borderId="8" xfId="0" applyNumberFormat="1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8" fillId="2" borderId="8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6" fillId="0" borderId="1" xfId="0" applyFont="1" applyFill="1" applyBorder="1" applyProtection="1">
      <protection locked="0"/>
    </xf>
  </cellXfs>
  <cellStyles count="25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Normaali" xfId="0" builtinId="0"/>
  </cellStyles>
  <dxfs count="40"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1"/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.m\.;@"/>
      <fill>
        <patternFill patternType="solid">
          <fgColor indexed="64"/>
          <bgColor theme="8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sz val="8"/>
      </font>
    </dxf>
    <dxf>
      <alignment wrapText="1"/>
    </dxf>
    <dxf>
      <alignment wrapText="1"/>
    </dxf>
    <dxf>
      <alignment vertical="center"/>
    </dxf>
    <dxf>
      <alignment horizontal="center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Kimmo Kortelainen" refreshedDate="42879.799161111114" createdVersion="4" refreshedVersion="4" minRefreshableVersion="3" recordCount="30">
  <cacheSource type="worksheet">
    <worksheetSource name="Taulukko1"/>
  </cacheSource>
  <cacheFields count="31">
    <cacheField name="Purjenumero" numFmtId="0">
      <sharedItems containsBlank="1"/>
    </cacheField>
    <cacheField name="Nimi" numFmtId="0">
      <sharedItems containsBlank="1"/>
    </cacheField>
    <cacheField name="Sukupuoli" numFmtId="0">
      <sharedItems containsBlank="1"/>
    </cacheField>
    <cacheField name="Luokka" numFmtId="0">
      <sharedItems containsBlank="1" count="8">
        <s v="Opti Kadet"/>
        <s v="Opti Ranking"/>
        <s v="E-jolla"/>
        <m/>
        <s v="Haastaja" u="1"/>
        <s v="Opti haastaja" u="1"/>
        <s v="Laser" u="1"/>
        <s v="Kadetti" u="1"/>
      </sharedItems>
    </cacheField>
    <cacheField name="19.4." numFmtId="0">
      <sharedItems containsString="0" containsBlank="1" containsNumber="1" containsInteger="1" minValue="1" maxValue="3"/>
    </cacheField>
    <cacheField name="26.4." numFmtId="0">
      <sharedItems containsString="0" containsBlank="1" containsNumber="1" containsInteger="1" minValue="1" maxValue="3"/>
    </cacheField>
    <cacheField name="3.5." numFmtId="0">
      <sharedItems containsString="0" containsBlank="1" containsNumber="1" containsInteger="1" minValue="1" maxValue="6"/>
    </cacheField>
    <cacheField name="10.5." numFmtId="0">
      <sharedItems containsNonDate="0" containsString="0" containsBlank="1"/>
    </cacheField>
    <cacheField name="17.5." numFmtId="0">
      <sharedItems containsString="0" containsBlank="1" containsNumber="1" containsInteger="1" minValue="1" maxValue="5"/>
    </cacheField>
    <cacheField name="24.5." numFmtId="0">
      <sharedItems containsNonDate="0" containsString="0" containsBlank="1"/>
    </cacheField>
    <cacheField name="31.5." numFmtId="0">
      <sharedItems containsNonDate="0" containsString="0" containsBlank="1"/>
    </cacheField>
    <cacheField name="7.6." numFmtId="0">
      <sharedItems containsNonDate="0" containsString="0" containsBlank="1"/>
    </cacheField>
    <cacheField name="14.6." numFmtId="0">
      <sharedItems containsNonDate="0" containsString="0" containsBlank="1"/>
    </cacheField>
    <cacheField name="21.6." numFmtId="0">
      <sharedItems containsNonDate="0" containsString="0" containsBlank="1"/>
    </cacheField>
    <cacheField name="28.6." numFmtId="0">
      <sharedItems containsNonDate="0" containsString="0" containsBlank="1"/>
    </cacheField>
    <cacheField name="5.7." numFmtId="0">
      <sharedItems containsNonDate="0" containsString="0" containsBlank="1"/>
    </cacheField>
    <cacheField name="12.7." numFmtId="0">
      <sharedItems containsNonDate="0" containsString="0" containsBlank="1"/>
    </cacheField>
    <cacheField name="19.7." numFmtId="0">
      <sharedItems containsNonDate="0" containsString="0" containsBlank="1"/>
    </cacheField>
    <cacheField name="26.7." numFmtId="0">
      <sharedItems containsNonDate="0" containsString="0" containsBlank="1"/>
    </cacheField>
    <cacheField name="2.8." numFmtId="0">
      <sharedItems containsNonDate="0" containsString="0" containsBlank="1"/>
    </cacheField>
    <cacheField name="9.8." numFmtId="0">
      <sharedItems containsNonDate="0" containsString="0" containsBlank="1"/>
    </cacheField>
    <cacheField name="16.8." numFmtId="0">
      <sharedItems containsNonDate="0" containsString="0" containsBlank="1"/>
    </cacheField>
    <cacheField name="23.8." numFmtId="0">
      <sharedItems containsNonDate="0" containsString="0" containsBlank="1"/>
    </cacheField>
    <cacheField name="30.8." numFmtId="0">
      <sharedItems containsNonDate="0" containsString="0" containsBlank="1"/>
    </cacheField>
    <cacheField name="6.9." numFmtId="0">
      <sharedItems containsNonDate="0" containsString="0" containsBlank="1"/>
    </cacheField>
    <cacheField name="13.9." numFmtId="0">
      <sharedItems containsNonDate="0" containsString="0" containsBlank="1"/>
    </cacheField>
    <cacheField name="20.9." numFmtId="0">
      <sharedItems containsNonDate="0" containsString="0" containsBlank="1"/>
    </cacheField>
    <cacheField name="27.9." numFmtId="0">
      <sharedItems containsNonDate="0" containsString="0" containsBlank="1"/>
    </cacheField>
    <cacheField name="Nimi + purjenumero" numFmtId="0">
      <sharedItems count="27">
        <s v="Mikael FIN-1666"/>
        <s v="Jenna FIN-1065"/>
        <s v="Emilia FIN-591"/>
        <s v="Amelie FIN-424"/>
        <s v="Sofia FIN-999"/>
        <s v="Tatu FIN-894"/>
        <s v="Nea FIN-860"/>
        <s v="Laura FIN-841"/>
        <s v="Saara FIN-832"/>
        <s v="Teemu "/>
        <s v="Arttu FIN-1105"/>
        <s v="Venla FIN-374"/>
        <s v=" "/>
        <s v="Amin " u="1"/>
        <s v="laura " u="1"/>
        <s v="neela " u="1"/>
        <s v="niko " u="1"/>
        <s v="joonas " u="1"/>
        <s v="Ella " u="1"/>
        <s v="noel " u="1"/>
        <s v="saara " u="1"/>
        <s v="soel " u="1"/>
        <s v="nea " u="1"/>
        <s v="sara " u="1"/>
        <s v="joel " u="1"/>
        <s v="miko " u="1"/>
        <s v="Joona " u="1"/>
      </sharedItems>
    </cacheField>
    <cacheField name="Total" numFmtId="0">
      <sharedItems containsSemiMixedTypes="0" containsString="0" containsNumber="1" containsInteger="1" minValue="0" maxValue="14"/>
    </cacheField>
    <cacheField name="Netto (5 parasta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FIN-1666"/>
    <s v="Mikael"/>
    <s v="M"/>
    <x v="0"/>
    <n v="1"/>
    <m/>
    <m/>
    <m/>
    <m/>
    <m/>
    <m/>
    <m/>
    <m/>
    <m/>
    <m/>
    <m/>
    <m/>
    <m/>
    <m/>
    <m/>
    <m/>
    <m/>
    <m/>
    <m/>
    <m/>
    <m/>
    <m/>
    <m/>
    <x v="0"/>
    <n v="1"/>
    <e v="#NAME?"/>
  </r>
  <r>
    <s v="FIN-1065"/>
    <s v="Jenna"/>
    <s v="N"/>
    <x v="0"/>
    <n v="2"/>
    <n v="1"/>
    <n v="1"/>
    <m/>
    <n v="1"/>
    <m/>
    <m/>
    <m/>
    <m/>
    <m/>
    <m/>
    <m/>
    <m/>
    <m/>
    <m/>
    <m/>
    <m/>
    <m/>
    <m/>
    <m/>
    <m/>
    <m/>
    <m/>
    <m/>
    <x v="1"/>
    <n v="5"/>
    <e v="#NAME?"/>
  </r>
  <r>
    <s v="FIN-591"/>
    <s v="Emilia"/>
    <s v="N"/>
    <x v="0"/>
    <n v="3"/>
    <n v="2"/>
    <n v="2"/>
    <m/>
    <n v="2"/>
    <m/>
    <m/>
    <m/>
    <m/>
    <m/>
    <m/>
    <m/>
    <m/>
    <m/>
    <m/>
    <m/>
    <m/>
    <m/>
    <m/>
    <m/>
    <m/>
    <m/>
    <m/>
    <m/>
    <x v="2"/>
    <n v="9"/>
    <e v="#NAME?"/>
  </r>
  <r>
    <s v="FIN-424"/>
    <s v="Amelie"/>
    <s v="N"/>
    <x v="1"/>
    <n v="3"/>
    <n v="2"/>
    <n v="5"/>
    <m/>
    <n v="4"/>
    <m/>
    <m/>
    <m/>
    <m/>
    <m/>
    <m/>
    <m/>
    <m/>
    <m/>
    <m/>
    <m/>
    <m/>
    <m/>
    <m/>
    <m/>
    <m/>
    <m/>
    <m/>
    <m/>
    <x v="3"/>
    <n v="14"/>
    <e v="#NAME?"/>
  </r>
  <r>
    <s v="FIN-999"/>
    <s v="Sofia"/>
    <s v="N"/>
    <x v="1"/>
    <n v="2"/>
    <m/>
    <n v="2"/>
    <m/>
    <n v="1"/>
    <m/>
    <m/>
    <m/>
    <m/>
    <m/>
    <m/>
    <m/>
    <m/>
    <m/>
    <m/>
    <m/>
    <m/>
    <m/>
    <m/>
    <m/>
    <m/>
    <m/>
    <m/>
    <m/>
    <x v="4"/>
    <n v="5"/>
    <e v="#NAME?"/>
  </r>
  <r>
    <s v="FIN-894"/>
    <s v="Tatu"/>
    <s v="M"/>
    <x v="1"/>
    <n v="1"/>
    <n v="1"/>
    <n v="1"/>
    <m/>
    <n v="2"/>
    <m/>
    <m/>
    <m/>
    <m/>
    <m/>
    <m/>
    <m/>
    <m/>
    <m/>
    <m/>
    <m/>
    <m/>
    <m/>
    <m/>
    <m/>
    <m/>
    <m/>
    <m/>
    <m/>
    <x v="5"/>
    <n v="5"/>
    <e v="#NAME?"/>
  </r>
  <r>
    <s v="FIN-860"/>
    <s v="Nea"/>
    <s v="N"/>
    <x v="2"/>
    <n v="3"/>
    <m/>
    <m/>
    <m/>
    <n v="2"/>
    <m/>
    <m/>
    <m/>
    <m/>
    <m/>
    <m/>
    <m/>
    <m/>
    <m/>
    <m/>
    <m/>
    <m/>
    <m/>
    <m/>
    <m/>
    <m/>
    <m/>
    <m/>
    <m/>
    <x v="6"/>
    <n v="5"/>
    <e v="#NAME?"/>
  </r>
  <r>
    <s v="FIN-841"/>
    <s v="Laura"/>
    <s v="N"/>
    <x v="2"/>
    <n v="2"/>
    <m/>
    <m/>
    <m/>
    <m/>
    <m/>
    <m/>
    <m/>
    <m/>
    <m/>
    <m/>
    <m/>
    <m/>
    <m/>
    <m/>
    <m/>
    <m/>
    <m/>
    <m/>
    <m/>
    <m/>
    <m/>
    <m/>
    <m/>
    <x v="7"/>
    <n v="2"/>
    <e v="#NAME?"/>
  </r>
  <r>
    <s v="FIN-832"/>
    <s v="Saara"/>
    <s v="N"/>
    <x v="2"/>
    <n v="1"/>
    <n v="2"/>
    <m/>
    <m/>
    <n v="1"/>
    <m/>
    <m/>
    <m/>
    <m/>
    <m/>
    <m/>
    <m/>
    <m/>
    <m/>
    <m/>
    <m/>
    <m/>
    <m/>
    <m/>
    <m/>
    <m/>
    <m/>
    <m/>
    <m/>
    <x v="8"/>
    <n v="4"/>
    <e v="#NAME?"/>
  </r>
  <r>
    <s v="FIN-1666"/>
    <s v="Mikael"/>
    <s v="M"/>
    <x v="1"/>
    <m/>
    <n v="3"/>
    <n v="6"/>
    <m/>
    <n v="5"/>
    <m/>
    <m/>
    <m/>
    <m/>
    <m/>
    <m/>
    <m/>
    <m/>
    <m/>
    <m/>
    <m/>
    <m/>
    <m/>
    <m/>
    <m/>
    <m/>
    <m/>
    <m/>
    <m/>
    <x v="0"/>
    <n v="14"/>
    <e v="#NAME?"/>
  </r>
  <r>
    <m/>
    <s v="Teemu"/>
    <s v="M"/>
    <x v="2"/>
    <m/>
    <n v="1"/>
    <m/>
    <m/>
    <m/>
    <m/>
    <m/>
    <m/>
    <m/>
    <m/>
    <m/>
    <m/>
    <m/>
    <m/>
    <m/>
    <m/>
    <m/>
    <m/>
    <m/>
    <m/>
    <m/>
    <m/>
    <m/>
    <m/>
    <x v="9"/>
    <n v="1"/>
    <e v="#NAME?"/>
  </r>
  <r>
    <s v="FIN-1105"/>
    <s v="Arttu"/>
    <s v="M"/>
    <x v="1"/>
    <m/>
    <m/>
    <n v="3"/>
    <m/>
    <n v="3"/>
    <m/>
    <m/>
    <m/>
    <m/>
    <m/>
    <m/>
    <m/>
    <m/>
    <m/>
    <m/>
    <m/>
    <m/>
    <m/>
    <m/>
    <m/>
    <m/>
    <m/>
    <m/>
    <m/>
    <x v="10"/>
    <n v="6"/>
    <e v="#NAME?"/>
  </r>
  <r>
    <s v="FIN-374"/>
    <s v="Venla"/>
    <s v="N"/>
    <x v="1"/>
    <m/>
    <m/>
    <n v="4"/>
    <m/>
    <m/>
    <m/>
    <m/>
    <m/>
    <m/>
    <m/>
    <m/>
    <m/>
    <m/>
    <m/>
    <m/>
    <m/>
    <m/>
    <m/>
    <m/>
    <m/>
    <m/>
    <m/>
    <m/>
    <m/>
    <x v="11"/>
    <n v="4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x v="12"/>
    <n v="0"/>
    <e v="#NAME?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35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outline="1" outlineData="1" gridDropZones="1" multipleFieldFilters="0">
  <location ref="A3:AA23" firstHeaderRow="1" firstDataRow="2" firstDataCol="1"/>
  <pivotFields count="31">
    <pivotField showAll="0"/>
    <pivotField showAll="0" defaultSubtotal="0"/>
    <pivotField showAll="0"/>
    <pivotField axis="axisRow" showAll="0" countASubtotal="1">
      <items count="9">
        <item x="3"/>
        <item m="1" x="4"/>
        <item m="1" x="7"/>
        <item x="2"/>
        <item m="1" x="6"/>
        <item m="1" x="5"/>
        <item x="0"/>
        <item x="1"/>
        <item t="countA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7">
        <item x="12"/>
        <item m="1" x="13"/>
        <item m="1" x="18"/>
        <item m="1" x="24"/>
        <item m="1" x="26"/>
        <item m="1" x="14"/>
        <item m="1" x="22"/>
        <item m="1" x="19"/>
        <item m="1" x="20"/>
        <item m="1" x="21"/>
        <item m="1" x="16"/>
        <item m="1" x="25"/>
        <item m="1" x="23"/>
        <item m="1" x="17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/>
    <pivotField dataField="1" showAll="0"/>
  </pivotFields>
  <rowFields count="2">
    <field x="3"/>
    <field x="28"/>
  </rowFields>
  <rowItems count="19">
    <i>
      <x/>
    </i>
    <i r="1">
      <x/>
    </i>
    <i>
      <x v="3"/>
    </i>
    <i r="1">
      <x v="21"/>
    </i>
    <i r="1">
      <x v="22"/>
    </i>
    <i r="1">
      <x v="23"/>
    </i>
    <i r="1">
      <x v="24"/>
    </i>
    <i>
      <x v="6"/>
    </i>
    <i r="1">
      <x v="15"/>
    </i>
    <i r="1">
      <x v="16"/>
    </i>
    <i r="1">
      <x v="17"/>
    </i>
    <i>
      <x v="7"/>
    </i>
    <i r="1">
      <x v="15"/>
    </i>
    <i r="1">
      <x v="18"/>
    </i>
    <i r="1">
      <x v="19"/>
    </i>
    <i r="1">
      <x v="20"/>
    </i>
    <i r="1">
      <x v="25"/>
    </i>
    <i r="1">
      <x v="26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Summa / 19.4." fld="4" baseField="0" baseItem="0"/>
    <dataField name="Summa / 26.4." fld="5" baseField="0" baseItem="0"/>
    <dataField name="Summa / 3.5." fld="6" baseField="0" baseItem="0"/>
    <dataField name="Summa / 10.5." fld="7" baseField="0" baseItem="0"/>
    <dataField name="Summa / 17.5." fld="8" baseField="0" baseItem="0"/>
    <dataField name="Summa / 24.5." fld="9" baseField="0" baseItem="0"/>
    <dataField name="Summa / 31.5." fld="10" baseField="0" baseItem="0"/>
    <dataField name="Summa / 7.6." fld="11" baseField="0" baseItem="0"/>
    <dataField name="Summa / 14.6." fld="12" baseField="0" baseItem="0"/>
    <dataField name="Summa / 21.6." fld="13" baseField="0" baseItem="0"/>
    <dataField name="Summa / 28.6." fld="14" baseField="0" baseItem="0"/>
    <dataField name="Summa / 5.7." fld="15" baseField="0" baseItem="0"/>
    <dataField name="Summa / 12.7." fld="16" baseField="0" baseItem="0"/>
    <dataField name="Summa / 19.7." fld="17" baseField="0" baseItem="0"/>
    <dataField name="Summa / 26.7." fld="18" baseField="0" baseItem="0"/>
    <dataField name="Summa / 2.8." fld="19" baseField="0" baseItem="0"/>
    <dataField name="Summa / 9.8." fld="20" baseField="0" baseItem="0"/>
    <dataField name="Summa / 16.8." fld="21" baseField="0" baseItem="0"/>
    <dataField name="Summa / 23.8." fld="22" baseField="0" baseItem="0"/>
    <dataField name="Summa / 30.8." fld="23" baseField="0" baseItem="0"/>
    <dataField name="Summa / 6.9." fld="24" baseField="0" baseItem="0"/>
    <dataField name="Summa / 13.9." fld="25" baseField="0" baseItem="0"/>
    <dataField name="Summa / 20.9." fld="26" baseField="0" baseItem="0"/>
    <dataField name="Summa / 27.9." fld="27" baseField="0" baseItem="0"/>
    <dataField name="Summa / Netto (5 parasta)" fld="30" baseField="0" baseItem="0"/>
    <dataField name="Summa / Total" fld="29" baseField="0" baseItem="0"/>
  </dataFields>
  <formats count="5">
    <format dxfId="39">
      <pivotArea outline="0" collapsedLevelsAreSubtotals="1" fieldPosition="0">
        <references count="1">
          <reference field="4294967294" count="2" selected="0">
            <x v="24"/>
            <x v="25"/>
          </reference>
        </references>
      </pivotArea>
    </format>
    <format dxfId="38">
      <pivotArea outline="0" collapsedLevelsAreSubtotals="1" fieldPosition="0">
        <references count="1">
          <reference field="4294967294" count="2" selected="0">
            <x v="24"/>
            <x v="25"/>
          </reference>
        </references>
      </pivotArea>
    </format>
    <format dxfId="37">
      <pivotArea field="3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ulukko1" displayName="Taulukko1" ref="B1:AF31" totalsRowShown="0" headerRowDxfId="34" headerRowBorderDxfId="33" tableBorderDxfId="32" totalsRowBorderDxfId="31">
  <autoFilter ref="B1:AF31"/>
  <sortState ref="B2:AG31">
    <sortCondition ref="AF1:AF31"/>
  </sortState>
  <tableColumns count="31">
    <tableColumn id="1" name="Purjenumero" dataDxfId="30"/>
    <tableColumn id="2" name="Nimi" dataDxfId="29"/>
    <tableColumn id="4" name="Sukupuoli" dataDxfId="28"/>
    <tableColumn id="5" name="Luokka" dataDxfId="27"/>
    <tableColumn id="6" name="19.4." dataDxfId="26"/>
    <tableColumn id="7" name="26.4." dataDxfId="25"/>
    <tableColumn id="8" name="3.5." dataDxfId="24"/>
    <tableColumn id="9" name="10.5." dataDxfId="23"/>
    <tableColumn id="10" name="17.5." dataDxfId="22"/>
    <tableColumn id="11" name="24.5." dataDxfId="21"/>
    <tableColumn id="12" name="31.5." dataDxfId="20"/>
    <tableColumn id="13" name="7.6." dataDxfId="19"/>
    <tableColumn id="14" name="14.6." dataDxfId="18"/>
    <tableColumn id="15" name="21.6." dataDxfId="17"/>
    <tableColumn id="16" name="28.6." dataDxfId="16"/>
    <tableColumn id="17" name="5.7." dataDxfId="15"/>
    <tableColumn id="18" name="12.7." dataDxfId="14"/>
    <tableColumn id="19" name="19.7." dataDxfId="13"/>
    <tableColumn id="20" name="26.7." dataDxfId="12"/>
    <tableColumn id="21" name="2.8." dataDxfId="11"/>
    <tableColumn id="22" name="9.8." dataDxfId="10"/>
    <tableColumn id="23" name="16.8." dataDxfId="9"/>
    <tableColumn id="24" name="23.8." dataDxfId="8"/>
    <tableColumn id="25" name="30.8." dataDxfId="7"/>
    <tableColumn id="26" name="6.9." dataDxfId="6"/>
    <tableColumn id="27" name="13.9." dataDxfId="5"/>
    <tableColumn id="28" name="20.9." dataDxfId="4"/>
    <tableColumn id="29" name="27.9." dataDxfId="3"/>
    <tableColumn id="3" name="Nimi + purjenumero" dataDxfId="2">
      <calculatedColumnFormula>Taulukko1[[#This Row],[Nimi]]&amp;" "&amp;Taulukko1[[#This Row],[Purjenumero]]</calculatedColumnFormula>
    </tableColumn>
    <tableColumn id="30" name="Total" dataDxfId="1">
      <calculatedColumnFormula>SUM(F2:AC2)</calculatedColumnFormula>
    </tableColumn>
    <tableColumn id="31" name="Netto (5 parasta)" dataDxfId="0">
      <calculatedColumnFormula>IF(COUNT(F2:AC2)&gt;=5,SUM(SMALL(F2:AC2,({1;2;3;4;5}))),SUMMAG2:AC2)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indowProtection="1" topLeftCell="A3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F8" sqref="F8"/>
    </sheetView>
  </sheetViews>
  <sheetFormatPr baseColWidth="10" defaultRowHeight="15" x14ac:dyDescent="0"/>
  <cols>
    <col min="1" max="1" width="19.33203125" customWidth="1"/>
    <col min="2" max="2" width="5.6640625" customWidth="1"/>
    <col min="3" max="3" width="4.6640625" customWidth="1"/>
    <col min="4" max="4" width="5" customWidth="1"/>
    <col min="5" max="8" width="4.6640625" customWidth="1"/>
    <col min="9" max="9" width="5" customWidth="1"/>
    <col min="10" max="12" width="4.6640625" customWidth="1"/>
    <col min="13" max="13" width="5" customWidth="1"/>
    <col min="14" max="16" width="4.6640625" customWidth="1"/>
    <col min="17" max="18" width="5" customWidth="1"/>
    <col min="19" max="21" width="4.6640625" customWidth="1"/>
    <col min="22" max="22" width="5" customWidth="1"/>
    <col min="23" max="25" width="4.6640625" customWidth="1"/>
    <col min="26" max="26" width="23" style="26" bestFit="1" customWidth="1"/>
    <col min="27" max="27" width="13.1640625" style="26" bestFit="1" customWidth="1"/>
    <col min="28" max="28" width="17" style="1" customWidth="1"/>
  </cols>
  <sheetData>
    <row r="1" spans="1:28" hidden="1"/>
    <row r="2" spans="1:28" hidden="1"/>
    <row r="3" spans="1:28">
      <c r="B3" s="21" t="s">
        <v>33</v>
      </c>
      <c r="Z3"/>
      <c r="AA3"/>
    </row>
    <row r="4" spans="1:28" s="29" customFormat="1" ht="34">
      <c r="A4" s="28" t="s">
        <v>30</v>
      </c>
      <c r="B4" s="31" t="s">
        <v>62</v>
      </c>
      <c r="C4" s="31" t="s">
        <v>63</v>
      </c>
      <c r="D4" s="31" t="s">
        <v>36</v>
      </c>
      <c r="E4" s="31" t="s">
        <v>37</v>
      </c>
      <c r="F4" s="31" t="s">
        <v>38</v>
      </c>
      <c r="G4" s="31" t="s">
        <v>39</v>
      </c>
      <c r="H4" s="31" t="s">
        <v>40</v>
      </c>
      <c r="I4" s="31" t="s">
        <v>41</v>
      </c>
      <c r="J4" s="31" t="s">
        <v>42</v>
      </c>
      <c r="K4" s="31" t="s">
        <v>43</v>
      </c>
      <c r="L4" s="31" t="s">
        <v>44</v>
      </c>
      <c r="M4" s="31" t="s">
        <v>45</v>
      </c>
      <c r="N4" s="31" t="s">
        <v>46</v>
      </c>
      <c r="O4" s="31" t="s">
        <v>47</v>
      </c>
      <c r="P4" s="31" t="s">
        <v>48</v>
      </c>
      <c r="Q4" s="31" t="s">
        <v>49</v>
      </c>
      <c r="R4" s="31" t="s">
        <v>50</v>
      </c>
      <c r="S4" s="31" t="s">
        <v>51</v>
      </c>
      <c r="T4" s="31" t="s">
        <v>52</v>
      </c>
      <c r="U4" s="31" t="s">
        <v>53</v>
      </c>
      <c r="V4" s="31" t="s">
        <v>54</v>
      </c>
      <c r="W4" s="31" t="s">
        <v>55</v>
      </c>
      <c r="X4" s="31" t="s">
        <v>56</v>
      </c>
      <c r="Y4" s="31" t="s">
        <v>57</v>
      </c>
      <c r="Z4" s="29" t="s">
        <v>35</v>
      </c>
      <c r="AA4" s="29" t="s">
        <v>34</v>
      </c>
      <c r="AB4" s="30" t="s">
        <v>61</v>
      </c>
    </row>
    <row r="5" spans="1:28" hidden="1">
      <c r="A5" s="22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7">
        <v>1</v>
      </c>
      <c r="AA5" s="27">
        <v>17</v>
      </c>
    </row>
    <row r="6" spans="1:28" hidden="1">
      <c r="A6" s="25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7" t="e">
        <v>#NAME?</v>
      </c>
      <c r="AA6" s="27">
        <v>0</v>
      </c>
    </row>
    <row r="7" spans="1:28">
      <c r="A7" s="22" t="s">
        <v>86</v>
      </c>
      <c r="B7" s="23">
        <v>3</v>
      </c>
      <c r="C7" s="23">
        <v>2</v>
      </c>
      <c r="D7" s="23"/>
      <c r="E7" s="23"/>
      <c r="F7" s="23">
        <v>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7">
        <v>4</v>
      </c>
      <c r="AA7" s="27">
        <v>4</v>
      </c>
      <c r="AB7" s="1">
        <f>COUNT(B7:Y7)</f>
        <v>3</v>
      </c>
    </row>
    <row r="8" spans="1:28">
      <c r="A8" s="25" t="s">
        <v>87</v>
      </c>
      <c r="B8" s="23">
        <v>3</v>
      </c>
      <c r="C8" s="23"/>
      <c r="D8" s="23"/>
      <c r="E8" s="23"/>
      <c r="F8" s="23">
        <v>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7" t="e">
        <v>#NAME?</v>
      </c>
      <c r="AA8" s="27">
        <v>5</v>
      </c>
      <c r="AB8" s="1">
        <f>COUNT(B8:Y8)</f>
        <v>2</v>
      </c>
    </row>
    <row r="9" spans="1:28">
      <c r="A9" s="25" t="s">
        <v>88</v>
      </c>
      <c r="B9" s="23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7" t="e">
        <v>#NAME?</v>
      </c>
      <c r="AA9" s="27">
        <v>2</v>
      </c>
      <c r="AB9" s="1">
        <f t="shared" ref="AB9:AB29" si="0">COUNT(B9:Y9)</f>
        <v>1</v>
      </c>
    </row>
    <row r="10" spans="1:28">
      <c r="A10" s="25" t="s">
        <v>89</v>
      </c>
      <c r="B10" s="23">
        <v>1</v>
      </c>
      <c r="C10" s="23">
        <v>2</v>
      </c>
      <c r="D10" s="23"/>
      <c r="E10" s="23"/>
      <c r="F10" s="23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7" t="e">
        <v>#NAME?</v>
      </c>
      <c r="AA10" s="27">
        <v>4</v>
      </c>
      <c r="AB10" s="1">
        <f t="shared" si="0"/>
        <v>3</v>
      </c>
    </row>
    <row r="11" spans="1:28">
      <c r="A11" s="25" t="s">
        <v>97</v>
      </c>
      <c r="B11" s="23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7" t="e">
        <v>#NAME?</v>
      </c>
      <c r="AA11" s="27">
        <v>1</v>
      </c>
      <c r="AB11" s="1">
        <f t="shared" si="0"/>
        <v>1</v>
      </c>
    </row>
    <row r="12" spans="1:28">
      <c r="A12" s="22" t="s">
        <v>84</v>
      </c>
      <c r="B12" s="23">
        <v>3</v>
      </c>
      <c r="C12" s="23">
        <v>2</v>
      </c>
      <c r="D12" s="23">
        <v>2</v>
      </c>
      <c r="E12" s="23"/>
      <c r="F12" s="23">
        <v>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7">
        <v>3</v>
      </c>
      <c r="AA12" s="27">
        <v>3</v>
      </c>
      <c r="AB12" s="1">
        <f t="shared" si="0"/>
        <v>4</v>
      </c>
    </row>
    <row r="13" spans="1:28">
      <c r="A13" s="25" t="s">
        <v>90</v>
      </c>
      <c r="B13" s="23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7" t="e">
        <v>#NAME?</v>
      </c>
      <c r="AA13" s="27">
        <v>1</v>
      </c>
      <c r="AB13" s="1">
        <f t="shared" si="0"/>
        <v>1</v>
      </c>
    </row>
    <row r="14" spans="1:28">
      <c r="A14" s="25" t="s">
        <v>91</v>
      </c>
      <c r="B14" s="23">
        <v>2</v>
      </c>
      <c r="C14" s="23">
        <v>1</v>
      </c>
      <c r="D14" s="23">
        <v>1</v>
      </c>
      <c r="E14" s="23"/>
      <c r="F14" s="23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7" t="e">
        <v>#NAME?</v>
      </c>
      <c r="AA14" s="27">
        <v>5</v>
      </c>
      <c r="AB14" s="1">
        <f t="shared" si="0"/>
        <v>4</v>
      </c>
    </row>
    <row r="15" spans="1:28">
      <c r="A15" s="25" t="s">
        <v>92</v>
      </c>
      <c r="B15" s="23">
        <v>3</v>
      </c>
      <c r="C15" s="23">
        <v>2</v>
      </c>
      <c r="D15" s="23">
        <v>2</v>
      </c>
      <c r="E15" s="23"/>
      <c r="F15" s="23">
        <v>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7" t="e">
        <v>#NAME?</v>
      </c>
      <c r="AA15" s="27">
        <v>9</v>
      </c>
      <c r="AB15" s="1">
        <f t="shared" si="0"/>
        <v>4</v>
      </c>
    </row>
    <row r="16" spans="1:28">
      <c r="A16" s="22" t="s">
        <v>85</v>
      </c>
      <c r="B16" s="23">
        <v>3</v>
      </c>
      <c r="C16" s="23">
        <v>3</v>
      </c>
      <c r="D16" s="23">
        <v>6</v>
      </c>
      <c r="E16" s="23"/>
      <c r="F16" s="23">
        <v>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7">
        <v>6</v>
      </c>
      <c r="AA16" s="27">
        <v>6</v>
      </c>
      <c r="AB16" s="1">
        <f t="shared" si="0"/>
        <v>4</v>
      </c>
    </row>
    <row r="17" spans="1:28">
      <c r="A17" s="25" t="s">
        <v>90</v>
      </c>
      <c r="B17" s="23"/>
      <c r="C17" s="23">
        <v>3</v>
      </c>
      <c r="D17" s="23">
        <v>6</v>
      </c>
      <c r="E17" s="23"/>
      <c r="F17" s="23">
        <v>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7" t="e">
        <v>#NAME?</v>
      </c>
      <c r="AA17" s="27">
        <v>14</v>
      </c>
      <c r="AB17" s="1">
        <f t="shared" si="0"/>
        <v>3</v>
      </c>
    </row>
    <row r="18" spans="1:28">
      <c r="A18" s="25" t="s">
        <v>93</v>
      </c>
      <c r="B18" s="23">
        <v>3</v>
      </c>
      <c r="C18" s="23">
        <v>2</v>
      </c>
      <c r="D18" s="23">
        <v>5</v>
      </c>
      <c r="E18" s="23"/>
      <c r="F18" s="23">
        <v>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7" t="e">
        <v>#NAME?</v>
      </c>
      <c r="AA18" s="27">
        <v>14</v>
      </c>
      <c r="AB18" s="1">
        <f t="shared" si="0"/>
        <v>4</v>
      </c>
    </row>
    <row r="19" spans="1:28">
      <c r="A19" s="25" t="s">
        <v>94</v>
      </c>
      <c r="B19" s="23">
        <v>2</v>
      </c>
      <c r="C19" s="23"/>
      <c r="D19" s="23">
        <v>2</v>
      </c>
      <c r="E19" s="23"/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7" t="e">
        <v>#NAME?</v>
      </c>
      <c r="AA19" s="27">
        <v>5</v>
      </c>
      <c r="AB19" s="1">
        <f t="shared" si="0"/>
        <v>3</v>
      </c>
    </row>
    <row r="20" spans="1:28">
      <c r="A20" s="25" t="s">
        <v>95</v>
      </c>
      <c r="B20" s="23">
        <v>1</v>
      </c>
      <c r="C20" s="23">
        <v>1</v>
      </c>
      <c r="D20" s="23">
        <v>1</v>
      </c>
      <c r="E20" s="23"/>
      <c r="F20" s="23">
        <v>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7" t="e">
        <v>#NAME?</v>
      </c>
      <c r="AA20" s="27">
        <v>5</v>
      </c>
      <c r="AB20" s="1">
        <f t="shared" si="0"/>
        <v>4</v>
      </c>
    </row>
    <row r="21" spans="1:28">
      <c r="A21" s="25" t="s">
        <v>102</v>
      </c>
      <c r="B21" s="23"/>
      <c r="C21" s="23"/>
      <c r="D21" s="23">
        <v>3</v>
      </c>
      <c r="E21" s="23"/>
      <c r="F21" s="23">
        <v>3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7" t="e">
        <v>#NAME?</v>
      </c>
      <c r="AA21" s="27">
        <v>6</v>
      </c>
      <c r="AB21" s="1">
        <f t="shared" si="0"/>
        <v>2</v>
      </c>
    </row>
    <row r="22" spans="1:28">
      <c r="A22" s="25" t="s">
        <v>103</v>
      </c>
      <c r="B22" s="23"/>
      <c r="C22" s="23"/>
      <c r="D22" s="23">
        <v>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7" t="e">
        <v>#NAME?</v>
      </c>
      <c r="AA22" s="27">
        <v>4</v>
      </c>
      <c r="AB22" s="1">
        <f t="shared" si="0"/>
        <v>1</v>
      </c>
    </row>
    <row r="23" spans="1:28">
      <c r="A23" s="22" t="s">
        <v>32</v>
      </c>
      <c r="B23" s="23">
        <v>18</v>
      </c>
      <c r="C23" s="23">
        <v>12</v>
      </c>
      <c r="D23" s="23">
        <v>24</v>
      </c>
      <c r="E23" s="23"/>
      <c r="F23" s="23">
        <v>21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7" t="e">
        <v>#NAME?</v>
      </c>
      <c r="AA23" s="27">
        <v>75</v>
      </c>
      <c r="AB23" s="1">
        <f t="shared" si="0"/>
        <v>4</v>
      </c>
    </row>
    <row r="24" spans="1:28">
      <c r="AB24" s="1">
        <f t="shared" si="0"/>
        <v>0</v>
      </c>
    </row>
    <row r="25" spans="1:28">
      <c r="AB25" s="1">
        <f t="shared" si="0"/>
        <v>0</v>
      </c>
    </row>
    <row r="26" spans="1:28">
      <c r="AB26" s="1">
        <f t="shared" si="0"/>
        <v>0</v>
      </c>
    </row>
    <row r="27" spans="1:28">
      <c r="AB27" s="1">
        <f t="shared" si="0"/>
        <v>0</v>
      </c>
    </row>
    <row r="28" spans="1:28">
      <c r="AB28" s="1">
        <f t="shared" si="0"/>
        <v>0</v>
      </c>
    </row>
    <row r="29" spans="1:28">
      <c r="AB29" s="1">
        <f t="shared" si="0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ukko1" enableFormatConditionsCalculation="0">
    <pageSetUpPr fitToPage="1"/>
  </sheetPr>
  <dimension ref="A1:AF31"/>
  <sheetViews>
    <sheetView windowProtection="1" tabSelected="1" workbookViewId="0">
      <selection activeCell="K19" sqref="K19"/>
    </sheetView>
  </sheetViews>
  <sheetFormatPr baseColWidth="10" defaultRowHeight="15" x14ac:dyDescent="0"/>
  <cols>
    <col min="1" max="1" width="8.83203125" style="14" customWidth="1"/>
    <col min="2" max="2" width="14.6640625" customWidth="1"/>
    <col min="3" max="3" width="18.5" customWidth="1"/>
    <col min="4" max="4" width="12" customWidth="1"/>
    <col min="6" max="7" width="7.83203125" customWidth="1"/>
    <col min="8" max="8" width="6.83203125" customWidth="1"/>
    <col min="9" max="12" width="7.83203125" customWidth="1"/>
    <col min="13" max="13" width="6.83203125" customWidth="1"/>
    <col min="14" max="16" width="7.83203125" customWidth="1"/>
    <col min="17" max="17" width="6.83203125" customWidth="1"/>
    <col min="18" max="20" width="7.83203125" customWidth="1"/>
    <col min="21" max="22" width="6.83203125" customWidth="1"/>
    <col min="23" max="25" width="7.83203125" customWidth="1"/>
    <col min="26" max="26" width="6.83203125" customWidth="1"/>
    <col min="27" max="29" width="7.83203125" customWidth="1"/>
    <col min="30" max="30" width="11.6640625" hidden="1" customWidth="1"/>
    <col min="31" max="31" width="8" customWidth="1"/>
    <col min="32" max="32" width="18" style="1" customWidth="1"/>
  </cols>
  <sheetData>
    <row r="1" spans="1:32" s="2" customFormat="1">
      <c r="A1" s="9" t="s">
        <v>5</v>
      </c>
      <c r="B1" s="10" t="s">
        <v>0</v>
      </c>
      <c r="C1" s="3" t="s">
        <v>58</v>
      </c>
      <c r="D1" s="3" t="s">
        <v>1</v>
      </c>
      <c r="E1" s="3" t="s">
        <v>2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17</v>
      </c>
      <c r="R1" s="11" t="s">
        <v>18</v>
      </c>
      <c r="S1" s="11" t="s">
        <v>19</v>
      </c>
      <c r="T1" s="11" t="s">
        <v>20</v>
      </c>
      <c r="U1" s="11" t="s">
        <v>21</v>
      </c>
      <c r="V1" s="11" t="s">
        <v>22</v>
      </c>
      <c r="W1" s="11" t="s">
        <v>23</v>
      </c>
      <c r="X1" s="11" t="s">
        <v>24</v>
      </c>
      <c r="Y1" s="11" t="s">
        <v>25</v>
      </c>
      <c r="Z1" s="11" t="s">
        <v>26</v>
      </c>
      <c r="AA1" s="11" t="s">
        <v>27</v>
      </c>
      <c r="AB1" s="11" t="s">
        <v>28</v>
      </c>
      <c r="AC1" s="11" t="s">
        <v>29</v>
      </c>
      <c r="AD1" s="24" t="s">
        <v>59</v>
      </c>
      <c r="AE1" s="3" t="s">
        <v>3</v>
      </c>
      <c r="AF1" s="4" t="s">
        <v>4</v>
      </c>
    </row>
    <row r="2" spans="1:32">
      <c r="A2" s="12">
        <v>1</v>
      </c>
      <c r="B2" s="15" t="s">
        <v>82</v>
      </c>
      <c r="C2" s="16" t="s">
        <v>64</v>
      </c>
      <c r="D2" s="16" t="s">
        <v>66</v>
      </c>
      <c r="E2" s="16" t="s">
        <v>84</v>
      </c>
      <c r="F2" s="16">
        <v>1</v>
      </c>
      <c r="G2" s="16"/>
      <c r="H2" s="16"/>
      <c r="I2" s="16"/>
      <c r="J2" s="16"/>
      <c r="K2" s="16">
        <v>1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 t="str">
        <f>Taulukko1[[#This Row],[Nimi]]&amp;" "&amp;Taulukko1[[#This Row],[Purjenumero]]</f>
        <v>Mikael FIN-1666</v>
      </c>
      <c r="AE2" s="5">
        <f t="shared" ref="AE2:AE31" si="0">SUM(F2:AC2)</f>
        <v>2</v>
      </c>
      <c r="AF2" s="6" t="e">
        <f>IF(COUNT(F2:AC2)&gt;=5,SUM(SMALL(F2:AC2,({1;2;3;4;5}))),SUMMAG2:AC2)</f>
        <v>#NAME?</v>
      </c>
    </row>
    <row r="3" spans="1:32">
      <c r="A3" s="12">
        <v>2</v>
      </c>
      <c r="B3" s="15" t="s">
        <v>81</v>
      </c>
      <c r="C3" s="16" t="s">
        <v>65</v>
      </c>
      <c r="D3" s="16" t="s">
        <v>67</v>
      </c>
      <c r="E3" s="32" t="s">
        <v>84</v>
      </c>
      <c r="F3" s="16">
        <v>2</v>
      </c>
      <c r="G3" s="16">
        <v>1</v>
      </c>
      <c r="H3" s="16">
        <v>1</v>
      </c>
      <c r="I3" s="16"/>
      <c r="J3" s="16">
        <v>1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tr">
        <f>Taulukko1[[#This Row],[Nimi]]&amp;" "&amp;Taulukko1[[#This Row],[Purjenumero]]</f>
        <v>Jenna FIN-1065</v>
      </c>
      <c r="AE3" s="5">
        <f t="shared" si="0"/>
        <v>5</v>
      </c>
      <c r="AF3" s="6" t="e">
        <f>IF(COUNT(F3:AC3)&gt;=5,SUM(SMALL(F3:AC3,({1;2;3;4;5}))),SUMMAG2:AC3)</f>
        <v>#NAME?</v>
      </c>
    </row>
    <row r="4" spans="1:32">
      <c r="A4" s="12">
        <v>3</v>
      </c>
      <c r="B4" s="15" t="s">
        <v>83</v>
      </c>
      <c r="C4" s="16" t="s">
        <v>68</v>
      </c>
      <c r="D4" s="16" t="s">
        <v>67</v>
      </c>
      <c r="E4" s="19" t="s">
        <v>84</v>
      </c>
      <c r="F4" s="16">
        <v>3</v>
      </c>
      <c r="G4" s="16">
        <v>2</v>
      </c>
      <c r="H4" s="16">
        <v>2</v>
      </c>
      <c r="I4" s="16"/>
      <c r="J4" s="16">
        <v>2</v>
      </c>
      <c r="K4" s="16">
        <v>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tr">
        <f>Taulukko1[[#This Row],[Nimi]]&amp;" "&amp;Taulukko1[[#This Row],[Purjenumero]]</f>
        <v>Emilia FIN-591</v>
      </c>
      <c r="AE4" s="5">
        <f t="shared" si="0"/>
        <v>11</v>
      </c>
      <c r="AF4" s="6">
        <f>IF(COUNT(F4:AC4)&gt;=5,SUM(SMALL(F4:AC4,({1;2;3;4;5}))),SUMMAG2:AC4)</f>
        <v>11</v>
      </c>
    </row>
    <row r="5" spans="1:32">
      <c r="A5" s="12">
        <v>4</v>
      </c>
      <c r="B5" s="15" t="s">
        <v>80</v>
      </c>
      <c r="C5" s="32" t="s">
        <v>69</v>
      </c>
      <c r="D5" s="32" t="s">
        <v>67</v>
      </c>
      <c r="E5" s="32" t="s">
        <v>85</v>
      </c>
      <c r="F5" s="32">
        <v>3</v>
      </c>
      <c r="G5" s="32">
        <v>2</v>
      </c>
      <c r="H5" s="32">
        <v>5</v>
      </c>
      <c r="I5" s="32"/>
      <c r="J5" s="32">
        <v>4</v>
      </c>
      <c r="K5" s="3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tr">
        <f>Taulukko1[[#This Row],[Nimi]]&amp;" "&amp;Taulukko1[[#This Row],[Purjenumero]]</f>
        <v>Amelie FIN-424</v>
      </c>
      <c r="AE5" s="5">
        <f t="shared" si="0"/>
        <v>14</v>
      </c>
      <c r="AF5" s="6" t="e">
        <f>IF(COUNT(F5:AC5)&gt;=5,SUM(SMALL(F5:AC5,({1;2;3;4;5}))),SUMMAG2:AC5)</f>
        <v>#NAME?</v>
      </c>
    </row>
    <row r="6" spans="1:32">
      <c r="A6" s="12">
        <v>5</v>
      </c>
      <c r="B6" s="15" t="s">
        <v>79</v>
      </c>
      <c r="C6" s="32" t="s">
        <v>70</v>
      </c>
      <c r="D6" s="32" t="s">
        <v>67</v>
      </c>
      <c r="E6" s="32" t="s">
        <v>85</v>
      </c>
      <c r="F6" s="32">
        <v>2</v>
      </c>
      <c r="G6" s="32"/>
      <c r="H6" s="32">
        <v>2</v>
      </c>
      <c r="I6" s="32"/>
      <c r="J6" s="32">
        <v>1</v>
      </c>
      <c r="K6" s="32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tr">
        <f>Taulukko1[[#This Row],[Nimi]]&amp;" "&amp;Taulukko1[[#This Row],[Purjenumero]]</f>
        <v>Sofia FIN-999</v>
      </c>
      <c r="AE6" s="5">
        <f t="shared" si="0"/>
        <v>6</v>
      </c>
      <c r="AF6" s="6" t="e">
        <f>IF(COUNT(F6:AC6)&gt;=5,SUM(SMALL(F6:AC6,({1;2;3;4;5}))),SUMMAG2:AC6)</f>
        <v>#NAME?</v>
      </c>
    </row>
    <row r="7" spans="1:32">
      <c r="A7" s="12">
        <v>6</v>
      </c>
      <c r="B7" s="15" t="s">
        <v>78</v>
      </c>
      <c r="C7" s="32" t="s">
        <v>71</v>
      </c>
      <c r="D7" s="32" t="s">
        <v>66</v>
      </c>
      <c r="E7" s="32" t="s">
        <v>85</v>
      </c>
      <c r="F7" s="32">
        <v>1</v>
      </c>
      <c r="G7" s="32">
        <v>1</v>
      </c>
      <c r="H7" s="32">
        <v>1</v>
      </c>
      <c r="I7" s="32"/>
      <c r="J7" s="32">
        <v>2</v>
      </c>
      <c r="K7" s="3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tr">
        <f>Taulukko1[[#This Row],[Nimi]]&amp;" "&amp;Taulukko1[[#This Row],[Purjenumero]]</f>
        <v>Tatu FIN-894</v>
      </c>
      <c r="AE7" s="5">
        <f t="shared" si="0"/>
        <v>5</v>
      </c>
      <c r="AF7" s="6" t="e">
        <f>IF(COUNT(F7:AC7)&gt;=5,SUM(SMALL(F7:AC7,({1;2;3;4;5}))),SUMMAG2:AC7)</f>
        <v>#NAME?</v>
      </c>
    </row>
    <row r="8" spans="1:32">
      <c r="A8" s="12">
        <v>7</v>
      </c>
      <c r="B8" s="15" t="s">
        <v>75</v>
      </c>
      <c r="C8" s="19" t="s">
        <v>73</v>
      </c>
      <c r="D8" s="19" t="s">
        <v>67</v>
      </c>
      <c r="E8" s="19" t="s">
        <v>86</v>
      </c>
      <c r="F8" s="19">
        <v>3</v>
      </c>
      <c r="G8" s="19"/>
      <c r="H8" s="19"/>
      <c r="I8" s="19"/>
      <c r="J8" s="19">
        <v>2</v>
      </c>
      <c r="K8" s="19">
        <v>2</v>
      </c>
      <c r="L8" s="19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 t="str">
        <f>Taulukko1[[#This Row],[Nimi]]&amp;" "&amp;Taulukko1[[#This Row],[Purjenumero]]</f>
        <v>Nea FIN-860</v>
      </c>
      <c r="AE8" s="5">
        <f t="shared" si="0"/>
        <v>7</v>
      </c>
      <c r="AF8" s="6" t="e">
        <f>IF(COUNT(F8:AC8)&gt;=5,SUM(SMALL(F8:AC8,({1;2;3;4;5}))),SUMMAG2:AC8)</f>
        <v>#NAME?</v>
      </c>
    </row>
    <row r="9" spans="1:32">
      <c r="A9" s="12">
        <v>8</v>
      </c>
      <c r="B9" s="15" t="s">
        <v>76</v>
      </c>
      <c r="C9" s="20" t="s">
        <v>74</v>
      </c>
      <c r="D9" s="20" t="s">
        <v>67</v>
      </c>
      <c r="E9" s="20" t="s">
        <v>86</v>
      </c>
      <c r="F9" s="20">
        <v>2</v>
      </c>
      <c r="G9" s="20"/>
      <c r="H9" s="20"/>
      <c r="I9" s="20"/>
      <c r="J9" s="20"/>
      <c r="K9" s="20"/>
      <c r="L9" s="2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 t="str">
        <f>Taulukko1[[#This Row],[Nimi]]&amp;" "&amp;Taulukko1[[#This Row],[Purjenumero]]</f>
        <v>Laura FIN-841</v>
      </c>
      <c r="AE9" s="5">
        <f t="shared" si="0"/>
        <v>2</v>
      </c>
      <c r="AF9" s="6" t="e">
        <f>IF(COUNT(F9:AC9)&gt;=5,SUM(SMALL(F9:AC9,({1;2;3;4;5}))),SUMMAG2:AC9)</f>
        <v>#NAME?</v>
      </c>
    </row>
    <row r="10" spans="1:32">
      <c r="A10" s="12">
        <v>9</v>
      </c>
      <c r="B10" s="15" t="s">
        <v>77</v>
      </c>
      <c r="C10" s="19" t="s">
        <v>72</v>
      </c>
      <c r="D10" s="19" t="s">
        <v>67</v>
      </c>
      <c r="E10" s="19" t="s">
        <v>86</v>
      </c>
      <c r="F10" s="19">
        <v>1</v>
      </c>
      <c r="G10" s="19">
        <v>2</v>
      </c>
      <c r="H10" s="19"/>
      <c r="I10" s="19"/>
      <c r="J10" s="19">
        <v>1</v>
      </c>
      <c r="K10" s="19">
        <v>1</v>
      </c>
      <c r="L10" s="1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 t="str">
        <f>Taulukko1[[#This Row],[Nimi]]&amp;" "&amp;Taulukko1[[#This Row],[Purjenumero]]</f>
        <v>Saara FIN-832</v>
      </c>
      <c r="AE10" s="5">
        <f t="shared" si="0"/>
        <v>5</v>
      </c>
      <c r="AF10" s="6" t="e">
        <f>IF(COUNT(F10:AC10)&gt;=5,SUM(SMALL(F10:AC10,({1;2;3;4;5}))),SUMMAG2:AC10)</f>
        <v>#NAME?</v>
      </c>
    </row>
    <row r="11" spans="1:32">
      <c r="A11" s="12">
        <v>10</v>
      </c>
      <c r="B11" s="15" t="s">
        <v>82</v>
      </c>
      <c r="C11" s="16" t="s">
        <v>64</v>
      </c>
      <c r="D11" s="16" t="s">
        <v>66</v>
      </c>
      <c r="E11" s="20" t="s">
        <v>85</v>
      </c>
      <c r="F11" s="20"/>
      <c r="G11" s="20">
        <v>3</v>
      </c>
      <c r="H11" s="20">
        <v>6</v>
      </c>
      <c r="I11" s="20"/>
      <c r="J11" s="20">
        <v>5</v>
      </c>
      <c r="K11" s="20"/>
      <c r="L11" s="2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 t="str">
        <f>Taulukko1[[#This Row],[Nimi]]&amp;" "&amp;Taulukko1[[#This Row],[Purjenumero]]</f>
        <v>Mikael FIN-1666</v>
      </c>
      <c r="AE11" s="5">
        <f t="shared" si="0"/>
        <v>14</v>
      </c>
      <c r="AF11" s="6" t="e">
        <f>IF(COUNT(F11:AC11)&gt;=5,SUM(SMALL(F11:AC11,({1;2;3;4;5}))),SUMMAG2:AC11)</f>
        <v>#NAME?</v>
      </c>
    </row>
    <row r="12" spans="1:32">
      <c r="A12" s="12">
        <v>11</v>
      </c>
      <c r="B12" s="15"/>
      <c r="C12" s="16" t="s">
        <v>96</v>
      </c>
      <c r="D12" s="16" t="s">
        <v>66</v>
      </c>
      <c r="E12" s="16" t="s">
        <v>86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 t="str">
        <f>Taulukko1[[#This Row],[Nimi]]&amp;" "&amp;Taulukko1[[#This Row],[Purjenumero]]</f>
        <v xml:space="preserve">Teemu </v>
      </c>
      <c r="AE12" s="5">
        <f t="shared" si="0"/>
        <v>1</v>
      </c>
      <c r="AF12" s="6" t="e">
        <f>IF(COUNT(F12:AC12)&gt;=5,SUM(SMALL(F12:AC12,({1;2;3;4;5}))),SUMMAG2:AC12)</f>
        <v>#NAME?</v>
      </c>
    </row>
    <row r="13" spans="1:32">
      <c r="A13" s="12">
        <v>12</v>
      </c>
      <c r="B13" s="15" t="s">
        <v>101</v>
      </c>
      <c r="C13" s="16" t="s">
        <v>98</v>
      </c>
      <c r="D13" s="16" t="s">
        <v>66</v>
      </c>
      <c r="E13" s="16" t="s">
        <v>85</v>
      </c>
      <c r="F13" s="16"/>
      <c r="G13" s="16"/>
      <c r="H13" s="16">
        <v>3</v>
      </c>
      <c r="I13" s="16"/>
      <c r="J13" s="16">
        <v>3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 t="str">
        <f>Taulukko1[[#This Row],[Nimi]]&amp;" "&amp;Taulukko1[[#This Row],[Purjenumero]]</f>
        <v>Arttu FIN-1105</v>
      </c>
      <c r="AE13" s="5">
        <f t="shared" si="0"/>
        <v>6</v>
      </c>
      <c r="AF13" s="6" t="e">
        <f>IF(COUNT(F13:AC13)&gt;=5,SUM(SMALL(F13:AC13,({1;2;3;4;5}))),SUMMAG2:AC13)</f>
        <v>#NAME?</v>
      </c>
    </row>
    <row r="14" spans="1:32">
      <c r="A14" s="12">
        <v>13</v>
      </c>
      <c r="B14" s="15" t="s">
        <v>100</v>
      </c>
      <c r="C14" s="16" t="s">
        <v>99</v>
      </c>
      <c r="D14" s="16" t="s">
        <v>67</v>
      </c>
      <c r="E14" s="16" t="s">
        <v>85</v>
      </c>
      <c r="F14" s="16"/>
      <c r="G14" s="16"/>
      <c r="H14" s="16">
        <v>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 t="str">
        <f>Taulukko1[[#This Row],[Nimi]]&amp;" "&amp;Taulukko1[[#This Row],[Purjenumero]]</f>
        <v>Venla FIN-374</v>
      </c>
      <c r="AE14" s="5">
        <f t="shared" si="0"/>
        <v>4</v>
      </c>
      <c r="AF14" s="6" t="e">
        <f>IF(COUNT(F14:AC14)&gt;=5,SUM(SMALL(F14:AC14,({1;2;3;4;5}))),SUMMAG2:AC14)</f>
        <v>#NAME?</v>
      </c>
    </row>
    <row r="15" spans="1:32">
      <c r="A15" s="12">
        <v>14</v>
      </c>
      <c r="B15" s="15" t="s">
        <v>105</v>
      </c>
      <c r="C15" s="16" t="s">
        <v>104</v>
      </c>
      <c r="D15" s="16" t="s">
        <v>66</v>
      </c>
      <c r="E15" s="16" t="s">
        <v>85</v>
      </c>
      <c r="F15" s="16"/>
      <c r="G15" s="16"/>
      <c r="H15" s="16"/>
      <c r="I15" s="16"/>
      <c r="J15" s="16"/>
      <c r="K15" s="16">
        <v>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 t="str">
        <f>Taulukko1[[#This Row],[Nimi]]&amp;" "&amp;Taulukko1[[#This Row],[Purjenumero]]</f>
        <v>Joonas Fin-1</v>
      </c>
      <c r="AE15" s="5">
        <f t="shared" si="0"/>
        <v>2</v>
      </c>
      <c r="AF15" s="6" t="e">
        <f>IF(COUNT(F15:AC15)&gt;=5,SUM(SMALL(F15:AC15,({1;2;3;4;5}))),SUMMAG2:AC15)</f>
        <v>#NAME?</v>
      </c>
    </row>
    <row r="16" spans="1:32">
      <c r="A16" s="12">
        <v>15</v>
      </c>
      <c r="B16" s="15" t="s">
        <v>106</v>
      </c>
      <c r="C16" s="16" t="s">
        <v>68</v>
      </c>
      <c r="D16" s="16" t="s">
        <v>67</v>
      </c>
      <c r="E16" s="16" t="s">
        <v>84</v>
      </c>
      <c r="F16" s="16"/>
      <c r="G16" s="16"/>
      <c r="H16" s="16"/>
      <c r="I16" s="16"/>
      <c r="J16" s="16"/>
      <c r="K16" s="16">
        <v>3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 t="str">
        <f>Taulukko1[[#This Row],[Nimi]]&amp;" "&amp;Taulukko1[[#This Row],[Purjenumero]]</f>
        <v>Emilia FIN-698</v>
      </c>
      <c r="AE16" s="5">
        <f t="shared" si="0"/>
        <v>3</v>
      </c>
      <c r="AF16" s="6" t="e">
        <f>IF(COUNT(F16:AC16)&gt;=5,SUM(SMALL(F16:AC16,({1;2;3;4;5}))),SUMMAG2:AC16)</f>
        <v>#NAME?</v>
      </c>
    </row>
    <row r="17" spans="1:32">
      <c r="A17" s="12">
        <v>16</v>
      </c>
      <c r="B17" s="15" t="s">
        <v>106</v>
      </c>
      <c r="C17" s="16" t="s">
        <v>107</v>
      </c>
      <c r="D17" s="16" t="s">
        <v>66</v>
      </c>
      <c r="E17" s="16" t="s">
        <v>84</v>
      </c>
      <c r="F17" s="16"/>
      <c r="G17" s="16"/>
      <c r="H17" s="16"/>
      <c r="I17" s="16"/>
      <c r="J17" s="16"/>
      <c r="K17" s="16">
        <v>4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 t="str">
        <f>Taulukko1[[#This Row],[Nimi]]&amp;" "&amp;Taulukko1[[#This Row],[Purjenumero]]</f>
        <v>Casper FIN-698</v>
      </c>
      <c r="AE17" s="5">
        <f t="shared" si="0"/>
        <v>4</v>
      </c>
      <c r="AF17" s="6" t="e">
        <f>IF(COUNT(F17:AC17)&gt;=5,SUM(SMALL(F17:AC17,({1;2;3;4;5}))),SUMMAG2:AC17)</f>
        <v>#NAME?</v>
      </c>
    </row>
    <row r="18" spans="1:32">
      <c r="A18" s="12">
        <v>17</v>
      </c>
      <c r="B18" s="15" t="s">
        <v>108</v>
      </c>
      <c r="C18" s="16" t="s">
        <v>109</v>
      </c>
      <c r="D18" s="16" t="s">
        <v>66</v>
      </c>
      <c r="E18" s="16" t="s">
        <v>84</v>
      </c>
      <c r="F18" s="16"/>
      <c r="G18" s="16"/>
      <c r="H18" s="16"/>
      <c r="I18" s="16"/>
      <c r="J18" s="16"/>
      <c r="K18" s="16">
        <v>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 t="str">
        <f>Taulukko1[[#This Row],[Nimi]]&amp;" "&amp;Taulukko1[[#This Row],[Purjenumero]]</f>
        <v>Isac Fin-591</v>
      </c>
      <c r="AE18" s="5">
        <f t="shared" si="0"/>
        <v>5</v>
      </c>
      <c r="AF18" s="6" t="e">
        <f>IF(COUNT(F18:AC18)&gt;=5,SUM(SMALL(F18:AC18,({1;2;3;4;5}))),SUMMAG2:AC18)</f>
        <v>#NAME?</v>
      </c>
    </row>
    <row r="19" spans="1:32">
      <c r="A19" s="12">
        <v>18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tr">
        <f>Taulukko1[[#This Row],[Nimi]]&amp;" "&amp;Taulukko1[[#This Row],[Purjenumero]]</f>
        <v xml:space="preserve"> </v>
      </c>
      <c r="AE19" s="5">
        <f t="shared" si="0"/>
        <v>0</v>
      </c>
      <c r="AF19" s="6" t="e">
        <f>IF(COUNT(F19:AC19)&gt;=5,SUM(SMALL(F19:AC19,({1;2;3;4;5}))),SUMMAG2:AC19)</f>
        <v>#NAME?</v>
      </c>
    </row>
    <row r="20" spans="1:32">
      <c r="A20" s="12">
        <v>19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 t="str">
        <f>Taulukko1[[#This Row],[Nimi]]&amp;" "&amp;Taulukko1[[#This Row],[Purjenumero]]</f>
        <v xml:space="preserve"> </v>
      </c>
      <c r="AE20" s="5">
        <f t="shared" si="0"/>
        <v>0</v>
      </c>
      <c r="AF20" s="6" t="e">
        <f>IF(COUNT(F20:AC20)&gt;=5,SUM(SMALL(F20:AC20,({1;2;3;4;5}))),SUMMAG2:AC20)</f>
        <v>#NAME?</v>
      </c>
    </row>
    <row r="21" spans="1:32">
      <c r="A21" s="12">
        <v>20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tr">
        <f>Taulukko1[[#This Row],[Nimi]]&amp;" "&amp;Taulukko1[[#This Row],[Purjenumero]]</f>
        <v xml:space="preserve"> </v>
      </c>
      <c r="AE21" s="5">
        <f t="shared" si="0"/>
        <v>0</v>
      </c>
      <c r="AF21" s="6" t="e">
        <f>IF(COUNT(F21:AC21)&gt;=5,SUM(SMALL(F21:AC21,({1;2;3;4;5}))),SUMMAG2:AC21)</f>
        <v>#NAME?</v>
      </c>
    </row>
    <row r="22" spans="1:32">
      <c r="A22" s="12">
        <v>21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 t="str">
        <f>Taulukko1[[#This Row],[Nimi]]&amp;" "&amp;Taulukko1[[#This Row],[Purjenumero]]</f>
        <v xml:space="preserve"> </v>
      </c>
      <c r="AE22" s="5">
        <f t="shared" si="0"/>
        <v>0</v>
      </c>
      <c r="AF22" s="6" t="e">
        <f>IF(COUNT(F22:AC22)&gt;=5,SUM(SMALL(F22:AC22,({1;2;3;4;5}))),SUMMAG2:AC22)</f>
        <v>#NAME?</v>
      </c>
    </row>
    <row r="23" spans="1:32">
      <c r="A23" s="12">
        <v>22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 t="str">
        <f>Taulukko1[[#This Row],[Nimi]]&amp;" "&amp;Taulukko1[[#This Row],[Purjenumero]]</f>
        <v xml:space="preserve"> </v>
      </c>
      <c r="AE23" s="5">
        <f t="shared" si="0"/>
        <v>0</v>
      </c>
      <c r="AF23" s="6" t="e">
        <f>IF(COUNT(F23:AC23)&gt;=5,SUM(SMALL(F23:AC23,({1;2;3;4;5}))),SUMMAG2:AC23)</f>
        <v>#NAME?</v>
      </c>
    </row>
    <row r="24" spans="1:32">
      <c r="A24" s="12">
        <v>23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 t="str">
        <f>Taulukko1[[#This Row],[Nimi]]&amp;" "&amp;Taulukko1[[#This Row],[Purjenumero]]</f>
        <v xml:space="preserve"> </v>
      </c>
      <c r="AE24" s="5">
        <f t="shared" si="0"/>
        <v>0</v>
      </c>
      <c r="AF24" s="6" t="e">
        <f>IF(COUNT(F24:AC24)&gt;=5,SUM(SMALL(F24:AC24,({1;2;3;4;5}))),SUMMAG2:AC24)</f>
        <v>#NAME?</v>
      </c>
    </row>
    <row r="25" spans="1:32">
      <c r="A25" s="12">
        <v>24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 t="str">
        <f>Taulukko1[[#This Row],[Nimi]]&amp;" "&amp;Taulukko1[[#This Row],[Purjenumero]]</f>
        <v xml:space="preserve"> </v>
      </c>
      <c r="AE25" s="5">
        <f t="shared" si="0"/>
        <v>0</v>
      </c>
      <c r="AF25" s="6" t="e">
        <f>IF(COUNT(F25:AC25)&gt;=5,SUM(SMALL(F25:AC25,({1;2;3;4;5}))),SUMMAG2:AC25)</f>
        <v>#NAME?</v>
      </c>
    </row>
    <row r="26" spans="1:32">
      <c r="A26" s="12">
        <v>25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 t="str">
        <f>Taulukko1[[#This Row],[Nimi]]&amp;" "&amp;Taulukko1[[#This Row],[Purjenumero]]</f>
        <v xml:space="preserve"> </v>
      </c>
      <c r="AE26" s="5">
        <f t="shared" si="0"/>
        <v>0</v>
      </c>
      <c r="AF26" s="6" t="e">
        <f>IF(COUNT(F26:AC26)&gt;=5,SUM(SMALL(F26:AC26,({1;2;3;4;5}))),SUMMAG2:AC26)</f>
        <v>#NAME?</v>
      </c>
    </row>
    <row r="27" spans="1:32">
      <c r="A27" s="12">
        <v>26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 t="str">
        <f>Taulukko1[[#This Row],[Nimi]]&amp;" "&amp;Taulukko1[[#This Row],[Purjenumero]]</f>
        <v xml:space="preserve"> </v>
      </c>
      <c r="AE27" s="5">
        <f t="shared" si="0"/>
        <v>0</v>
      </c>
      <c r="AF27" s="6" t="e">
        <f>IF(COUNT(F27:AC27)&gt;=5,SUM(SMALL(F27:AC27,({1;2;3;4;5}))),SUMMAG2:AC27)</f>
        <v>#NAME?</v>
      </c>
    </row>
    <row r="28" spans="1:32">
      <c r="A28" s="12">
        <v>27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 t="str">
        <f>Taulukko1[[#This Row],[Nimi]]&amp;" "&amp;Taulukko1[[#This Row],[Purjenumero]]</f>
        <v xml:space="preserve"> </v>
      </c>
      <c r="AE28" s="5">
        <f t="shared" si="0"/>
        <v>0</v>
      </c>
      <c r="AF28" s="6" t="e">
        <f>IF(COUNT(F28:AC28)&gt;=5,SUM(SMALL(F28:AC28,({1;2;3;4;5}))),SUMMAG2:AC28)</f>
        <v>#NAME?</v>
      </c>
    </row>
    <row r="29" spans="1:32">
      <c r="A29" s="12">
        <v>28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 t="str">
        <f>Taulukko1[[#This Row],[Nimi]]&amp;" "&amp;Taulukko1[[#This Row],[Purjenumero]]</f>
        <v xml:space="preserve"> </v>
      </c>
      <c r="AE29" s="5">
        <f t="shared" si="0"/>
        <v>0</v>
      </c>
      <c r="AF29" s="6" t="e">
        <f>IF(COUNT(F29:AC29)&gt;=5,SUM(SMALL(F29:AC29,({1;2;3;4;5}))),SUMMAG2:AC29)</f>
        <v>#NAME?</v>
      </c>
    </row>
    <row r="30" spans="1:32">
      <c r="A30" s="12">
        <v>29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 t="str">
        <f>Taulukko1[[#This Row],[Nimi]]&amp;" "&amp;Taulukko1[[#This Row],[Purjenumero]]</f>
        <v xml:space="preserve"> </v>
      </c>
      <c r="AE30" s="5">
        <f t="shared" si="0"/>
        <v>0</v>
      </c>
      <c r="AF30" s="6" t="e">
        <f>IF(COUNT(F30:AC30)&gt;=5,SUM(SMALL(F30:AC30,({1;2;3;4;5}))),SUMMAG2:AC30)</f>
        <v>#NAME?</v>
      </c>
    </row>
    <row r="31" spans="1:32" ht="16" thickBot="1">
      <c r="A31" s="13">
        <v>30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 t="str">
        <f>Taulukko1[[#This Row],[Nimi]]&amp;" "&amp;Taulukko1[[#This Row],[Purjenumero]]</f>
        <v xml:space="preserve"> </v>
      </c>
      <c r="AE31" s="7">
        <f t="shared" si="0"/>
        <v>0</v>
      </c>
      <c r="AF31" s="8" t="e">
        <f>IF(COUNT(F31:AC31)&gt;=5,SUM(SMALL(F31:AC31,({1;2;3;4;5}))),SUMMAG2:AC31)</f>
        <v>#NAME?</v>
      </c>
    </row>
  </sheetData>
  <sheetProtection password="CF50" sheet="1" objects="1" scenarios="1"/>
  <dataConsolidate topLabels="1">
    <dataRefs count="1">
      <dataRef name="$F$2:$F$31;'Opti Kadet'!$F$2:$F$31;'Opti Ranking'!$F$2:$F$31;'E-jolla + Laser'!$G$2:$G$31"/>
    </dataRefs>
  </dataConsolidate>
  <phoneticPr fontId="7" type="noConversion"/>
  <pageMargins left="0.75000000000000011" right="0.75000000000000011" top="1" bottom="1" header="0.5" footer="0.5"/>
  <pageSetup paperSize="9" scale="84" fitToWidth="2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Yhteenv(päiv. uudel. käyn jälk)</vt:lpstr>
      <vt:lpstr>Bond</vt:lpstr>
    </vt:vector>
  </TitlesOfParts>
  <Manager/>
  <Company>Retadan Oy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Kimmo Kortelainen</dc:creator>
  <cp:keywords/>
  <dc:description/>
  <cp:lastModifiedBy>Kimmo Kortelainen</cp:lastModifiedBy>
  <cp:lastPrinted>2017-04-18T09:56:04Z</cp:lastPrinted>
  <dcterms:created xsi:type="dcterms:W3CDTF">2017-04-15T12:31:18Z</dcterms:created>
  <dcterms:modified xsi:type="dcterms:W3CDTF">2017-05-24T16:42:03Z</dcterms:modified>
  <cp:category/>
</cp:coreProperties>
</file>